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5\Июль 2025 года ЮТЭК\отчёты\Раскрытие инфы на сайте\Раскрытие на новом сайте\45.г и 45.д\"/>
    </mc:Choice>
  </mc:AlternateContent>
  <bookViews>
    <workbookView xWindow="0" yWindow="0" windowWidth="20490" windowHeight="762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ОБЛїРСЬ_МГХїСЖ">#REF!</definedName>
    <definedName name="первый">#REF!</definedName>
    <definedName name="прибыль3" hidden="1">{#N/A,#N/A,TRUE,"Лист1";#N/A,#N/A,TRUE,"Лист2";#N/A,#N/A,TRUE,"Лист3"}</definedName>
    <definedName name="Приложение">#N/A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третий">#REF!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a1">#REF!</definedName>
    <definedName name="фффффф" hidden="1">{#N/A,#N/A,TRUE,"Лист1";#N/A,#N/A,TRUE,"Лист2";#N/A,#N/A,TRUE,"Лист3"}</definedName>
    <definedName name="ч">#REF!</definedName>
    <definedName name="четвертый">#REF!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H64" i="1" s="1"/>
  <c r="H63" i="1"/>
  <c r="H42" i="1"/>
  <c r="H38" i="1"/>
  <c r="H37" i="1" s="1"/>
  <c r="F37" i="1"/>
  <c r="G26" i="1"/>
  <c r="G25" i="1" s="1"/>
  <c r="F26" i="1"/>
  <c r="H30" i="1"/>
  <c r="H28" i="1"/>
  <c r="E26" i="1"/>
  <c r="E25" i="1"/>
  <c r="G14" i="1"/>
  <c r="H18" i="1"/>
  <c r="G66" i="1"/>
  <c r="F66" i="1"/>
  <c r="H66" i="1" s="1"/>
  <c r="H17" i="1"/>
  <c r="H16" i="1"/>
  <c r="H15" i="1"/>
  <c r="F14" i="1"/>
  <c r="F13" i="1" s="1"/>
  <c r="E14" i="1"/>
  <c r="E13" i="1" s="1"/>
  <c r="G13" i="1" l="1"/>
  <c r="G62" i="1"/>
  <c r="G61" i="1" s="1"/>
  <c r="H13" i="1"/>
  <c r="H26" i="1"/>
  <c r="H25" i="1" s="1"/>
  <c r="F25" i="1"/>
  <c r="H14" i="1"/>
  <c r="E62" i="1"/>
  <c r="F65" i="1"/>
  <c r="H65" i="1" s="1"/>
  <c r="F62" i="1"/>
  <c r="E61" i="1" l="1"/>
  <c r="H62" i="1"/>
  <c r="H61" i="1" s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<sst xmlns="http://schemas.openxmlformats.org/spreadsheetml/2006/main" count="60" uniqueCount="26">
  <si>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</si>
  <si>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</si>
  <si>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</si>
  <si>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</si>
  <si>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</si>
  <si>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</si>
  <si>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</si>
  <si>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</si>
  <si>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</si>
  <si>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</si>
  <si>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</si>
  <si>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</si>
  <si>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</si>
  <si>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</si>
  <si>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</si>
  <si>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</si>
  <si>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</si>
  <si>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</si>
  <si>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</si>
  <si>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</si>
  <si>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</si>
  <si>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</si>
  <si>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</si>
  <si>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</si>
  <si>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Июль 2025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</si>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</sst>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5/&#1048;&#1102;&#1083;&#1100;%202025%20&#1075;&#1086;&#1076;&#1072;%20&#1070;&#1058;&#1069;&#1050;/&#1086;&#1090;&#1095;&#1105;&#1090;&#1099;/&#1054;&#1090;&#1095;&#1105;&#1090;&#1099;%2046&#1069;&#1057;%20&#1080;%2046&#1069;&#1069;/46&#1069;&#1057;%20&#1048;&#1102;&#1083;&#1100;%202025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Прил.4 Сводная вед. ЮТЭК-РС"/>
      <sheetName val="Прил.5 Акт об ок.услуг ЮТЭК-РС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Прил.4 Сводная вед. РГЭС"/>
      <sheetName val="Прил.5 Акт об ок.услуг РГЭС"/>
      <sheetName val="Шаблон 46 ГП"/>
      <sheetName val="Структура в РЭК"/>
      <sheetName val="АПБЭ ИТОГО"/>
      <sheetName val="Прил.4 Сводная ведомость ИТОГО"/>
      <sheetName val="Прил.5 Акт об оказ.услуг ИТОГО"/>
      <sheetName val="EE.POP.RANGES.VOL.EIAS_export"/>
      <sheetName val="ЕКТ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сбор"/>
      <sheetName val="Инструкция1"/>
      <sheetName val="Титульный1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1"/>
      <sheetName val="Баланс ЭЭ и Мощности1"/>
      <sheetName val="Покупка1"/>
      <sheetName val="Продажа1"/>
      <sheetName val="Продажа РР ХМО1"/>
      <sheetName val="Прочие платежи1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H71" sqref="H71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6.1372000000000003E-2</v>
      </c>
      <c r="F13" s="35">
        <f>SUM(F14:F18)</f>
        <v>1.906749</v>
      </c>
      <c r="G13" s="35">
        <f>SUM(G14:G18)</f>
        <v>2.5558459999999998</v>
      </c>
      <c r="H13" s="35">
        <f t="shared" ref="H13:H18" si="0">SUM(E13:G13)</f>
        <v>4.5239669999999998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6.1372000000000003E-2</v>
      </c>
      <c r="F14" s="34">
        <f>F19-F16</f>
        <v>1.4973239999999999</v>
      </c>
      <c r="G14" s="34">
        <f>G19-G16</f>
        <v>0.30321199999999998</v>
      </c>
      <c r="H14" s="35">
        <f t="shared" si="0"/>
        <v>1.8619079999999999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0.26518200000000003</v>
      </c>
      <c r="G16" s="41">
        <v>5.4508000000000001E-2</v>
      </c>
      <c r="H16" s="40">
        <f t="shared" si="0"/>
        <v>0.31969000000000003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0.14424300000000001</v>
      </c>
      <c r="G18" s="48">
        <v>2.1981259999999998</v>
      </c>
      <c r="H18" s="47">
        <f t="shared" si="0"/>
        <v>2.3423689999999997</v>
      </c>
    </row>
    <row r="19" spans="1:8" ht="16.5" x14ac:dyDescent="0.2">
      <c r="A19" s="49"/>
      <c r="B19" s="50"/>
      <c r="C19" s="51"/>
      <c r="D19" s="52"/>
      <c r="E19" s="53">
        <v>6.1372000000000003E-2</v>
      </c>
      <c r="F19" s="53">
        <v>1.7625059999999999</v>
      </c>
      <c r="G19" s="53">
        <v>0.35771999999999998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0.22032499999999999</v>
      </c>
      <c r="G25" s="35">
        <f>G26</f>
        <v>0.12179299999999998</v>
      </c>
      <c r="H25" s="35">
        <f>SUM(H26:H30)</f>
        <v>1.0279529999999999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8.1685000000000008E-2</v>
      </c>
      <c r="G26" s="41">
        <f>G32-G28</f>
        <v>0.12179299999999998</v>
      </c>
      <c r="H26" s="40">
        <f>D26+E26+F26+G26</f>
        <v>0.20347799999999999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0.13672499999999999</v>
      </c>
      <c r="G28" s="41">
        <v>2.4979999999999999E-2</v>
      </c>
      <c r="H28" s="40">
        <f>SUM(E28:G28)</f>
        <v>0.16170499999999999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1.915E-3</v>
      </c>
      <c r="G30" s="41">
        <v>0.66085499999999997</v>
      </c>
      <c r="H30" s="40">
        <f>D30+E30+F30+G30</f>
        <v>0.66276999999999997</v>
      </c>
    </row>
    <row r="32" spans="1:8" x14ac:dyDescent="0.2">
      <c r="E32" s="58">
        <v>0</v>
      </c>
      <c r="F32" s="58">
        <v>0.21840999999999999</v>
      </c>
      <c r="G32" s="58">
        <v>0.14677299999999999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0.3034337246322143</v>
      </c>
      <c r="F61" s="64">
        <f>SUM(F62:F66)</f>
        <v>2.3250453226980365</v>
      </c>
      <c r="G61" s="64">
        <f>SUM(G62:G66)</f>
        <v>7.5739541475076448</v>
      </c>
      <c r="H61" s="64">
        <f>SUM(H62:H66)</f>
        <v>10.202433194837894</v>
      </c>
    </row>
    <row r="62" spans="5:8" s="59" customFormat="1" ht="16.5" hidden="1" thickBot="1" x14ac:dyDescent="0.25">
      <c r="E62" s="64">
        <f>E54/E46*E14</f>
        <v>0.3034337246322143</v>
      </c>
      <c r="F62" s="64">
        <f>F54/F46*F14</f>
        <v>1.2781294035882456</v>
      </c>
      <c r="G62" s="64">
        <f>G54/G46*G14</f>
        <v>0.86368858589267627</v>
      </c>
      <c r="H62" s="64">
        <f>SUM(E62:G62)</f>
        <v>2.445251714113136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0.58218890862944184</v>
      </c>
      <c r="G64" s="64">
        <f>G56/G48*G16</f>
        <v>7.6507454123112661E-2</v>
      </c>
      <c r="H64" s="64">
        <f>SUM(E64:G64)</f>
        <v>0.6586963627525545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0.46472701048034937</v>
      </c>
      <c r="G66" s="64">
        <f>G58/G50*G18</f>
        <v>6.6337581074918557</v>
      </c>
      <c r="H66" s="64">
        <f>SUM(E66:G66)</f>
        <v>7.0984851179722046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2025-08-14T11:45:29Z</dcterms:created>
  <dcterms:modified xsi:type="dcterms:W3CDTF">2025-08-14T11:46:00Z</dcterms:modified>
</cp:coreProperties>
</file>